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45_PhD Infra\1 výzva\"/>
    </mc:Choice>
  </mc:AlternateContent>
  <xr:revisionPtr revIDLastSave="0" documentId="13_ncr:1_{E05D0E74-7D01-48B8-89E4-C30C9B86E17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<sst xmlns="http://schemas.openxmlformats.org/spreadsheetml/2006/main" count="39" uniqueCount="38">
  <si>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</si>
  <si>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</si>
  <si>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</si>
  <si>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</si>
  <si>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</si>
  <si>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</si>
  <si>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</si>
  <si>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</si>
  <si>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</si>
  <si>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</si>
  <si>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</si>
  <si>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</si>
  <si>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</si>
  <si>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</si>
  <si>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</si>
  <si>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</si>
  <si>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</si>
  <si>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</si>
  <si>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</si>
  <si>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</si>
  <si>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</si>
  <si>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</si>
  <si>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</si>
  <si>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</si>
  <si>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</si>
  <si>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</si>
  <si>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</si>
  <si>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</si>
  <si>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</si>
  <si>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</si>
  <si>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</si>
  <si>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Název projektu: PhD Infra ZČU
Registrační číslo projektu: CZ.02.01.01/00/22_012/0005200</t>
  </si>
  <si>
    <t xml:space="preserve">Příloha č. 2 Kupní smlouvy - technická specifikace
Laboratorní a měřící technika (III.) 045 - 2023 </t>
  </si>
  <si>
    <t>60 dní</t>
  </si>
  <si>
    <t>Ing. Michal Mrázek, 
Tel.: 735 715 892,
37763 4802</t>
  </si>
  <si>
    <t>Teslova 9,
301 00 Plzeň,
Nové technologie – výzkumné centrum - Správa výzkumného centra,
budova F</t>
  </si>
  <si>
    <t>Manuální invertovaný fluorescenční mikroskop pro zkoumání nanomateriálů</t>
  </si>
  <si>
    <t>Laboratorní invertovaný mikroskop s fázovým kontrastem a s přípravou na fluorescenci.   
STATIV:      
LED diodový zdroj osvětlení s fly-eye optikou, životnost LED minimálně 60 tisíc hodin. 
Naklápěcí sloupek diaskopického osvětlení.
Plynulá regulace intenzity osvětlení ovládaná ze stativu.
Koaxiální nezávislé hrubé a jemné ostření na obou stranách stativu, s nastavením tuhosti hrubého ostření a s páčkou pro nastavení dorazu hrubého ostření, rozsah zdvihu min. 11 mm.
Binokulární tubus. 
Okuláry se zvětšením 10x se zorným polem 22 mm, oba s dioptrickou korekcí.
Boční výstup pro připojení digitální kamery s dělením chodu světla 0/100%.
Revolverový nosič objektivů pro 6 objektivů s podporou DIC.
OBJEKTIVY:
Plan achromatický 4x, s dlouhou pracovní vzdáleností, min. 30.0 mm, N.A. min. N.A. 0.10. 
Plan achromatický 10x s dlouhou pracovní vzdáleností, min. 10,5 mm, N.A. min. 0.25.
Achromatický 20x s dlouhou pracovní vzdáleností, min. 3,1 mm, N.A. min. 0.40, s korekcí na krycí sklo min. 1,2 mm.
Achromatický 40x s dlouhou pracovní vzdáleností min. v rozsahu 1,7 - 2,7 mm, N.A. min. 0,55, s nastavitelnou korekcí na krycí sklo min. v rozsahu 0-2 mm.
Kondenzor pro světlé pole s pracovní vzdáleností min. 30 mm, N.A. min. 0.52.
Kondenzor pro tmavé pole s pracovní vzdáleností min. 4 mm, N.A. min. v rozsahu 0,8-0,95.
Mechanický XY stolek s pohyblivou horní deskou, rozsah posuvu min. 114x73 mm, s univerzálním držákem preparátů (mikroskopická sklíčka, typu Terasaki multiwell plate, 35–65 mm misky a počítací komůrky). 
Ve stativu mikroskopu integrovaný otočný karusel pro min. 4 fluorescenční kostky.
Příprava na instalaci až 4 do stativu integrovaných LED fluorescenční modulů.
Plynulá regulace intenzity fluorescence ovládaná ze stativu s individuální pamětí nastavené intenzity pro každou vlnovou délku. Synchronizace zapínání/vypínání LED modulu v závislosti na zařazeném fluorescenčním filtru.
Vstup pro kapalinový světlovod pro možnost připojení externího fluorescenčního LED zdroje. 
Optický adaptér ke kameře optimalizovaný pro velikost čipu kamery.
Barevná CMOS kamera USB3.0, s úhlopříčkou čipu min. 2/3palce, rozlišení min. 2448 x 2048 px, velikost pixelu min. 3,45 x 3,45 μm, frekvence snímání min. 75fps, barevná hloubka min. 12bitů
Software umožňující ovládání kamery a zpracování obrázků (měření, nastavení histogramu).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</si>
</sst>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wrapText="1" inden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4" zoomScale="60" zoomScaleNormal="6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114.42578125" style="1" customWidth="1"/>
    <col min="7" max="7" width="29.140625" style="4" customWidth="1"/>
    <col min="8" max="8" width="21.85546875" style="4" customWidth="1"/>
    <col min="9" max="9" width="16.42578125" style="1" customWidth="1"/>
    <col min="10" max="10" width="60.140625" customWidth="1"/>
    <col min="11" max="11" width="24.5703125" customWidth="1"/>
    <col min="12" max="12" width="23.42578125" customWidth="1"/>
    <col min="13" max="13" width="38.7109375" style="4" customWidth="1"/>
    <col min="14" max="14" width="25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35" t="s">
        <v>32</v>
      </c>
      <c r="C1" s="36"/>
      <c r="D1" s="3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3.25" customHeight="1" x14ac:dyDescent="0.25">
      <c r="B3" s="14"/>
      <c r="C3" s="12" t="s">
        <v>0</v>
      </c>
      <c r="D3" s="13"/>
      <c r="E3" s="13"/>
      <c r="F3" s="13"/>
      <c r="G3" s="37"/>
      <c r="H3" s="37"/>
      <c r="I3" s="37"/>
      <c r="J3" s="37"/>
      <c r="K3" s="37"/>
      <c r="L3" s="37"/>
      <c r="M3" s="37"/>
      <c r="N3" s="3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34" t="s">
        <v>21</v>
      </c>
      <c r="M6" s="22" t="s">
        <v>22</v>
      </c>
      <c r="N6" s="22" t="s">
        <v>29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409.5" customHeight="1" thickTop="1" x14ac:dyDescent="0.25">
      <c r="A7" s="25"/>
      <c r="B7" s="47">
        <v>1</v>
      </c>
      <c r="C7" s="49" t="s">
        <v>36</v>
      </c>
      <c r="D7" s="51">
        <v>1</v>
      </c>
      <c r="E7" s="53" t="s">
        <v>26</v>
      </c>
      <c r="F7" s="55" t="s">
        <v>37</v>
      </c>
      <c r="G7" s="57"/>
      <c r="H7" s="59" t="s">
        <v>30</v>
      </c>
      <c r="I7" s="53" t="s">
        <v>27</v>
      </c>
      <c r="J7" s="59" t="s">
        <v>31</v>
      </c>
      <c r="K7" s="68"/>
      <c r="L7" s="67" t="s">
        <v>34</v>
      </c>
      <c r="M7" s="67" t="s">
        <v>35</v>
      </c>
      <c r="N7" s="76" t="s">
        <v>33</v>
      </c>
      <c r="O7" s="74">
        <f>D7*P7</f>
        <v>520000</v>
      </c>
      <c r="P7" s="72">
        <v>520000</v>
      </c>
      <c r="Q7" s="70"/>
      <c r="R7" s="61">
        <f>D7*Q7</f>
        <v>0</v>
      </c>
      <c r="S7" s="65" t="str">
        <f t="shared" ref="S7" si="0">IF(ISNUMBER(Q7), IF(Q7&gt;P7,"NEVYHOVUJE","VYHOVUJE")," ")</f>
        <v xml:space="preserve"> </v>
      </c>
      <c r="T7" s="53"/>
      <c r="U7" s="63" t="s">
        <v>14</v>
      </c>
    </row>
    <row r="8" spans="1:21" ht="124.5" customHeight="1" thickBot="1" x14ac:dyDescent="0.3">
      <c r="A8" s="25"/>
      <c r="B8" s="48"/>
      <c r="C8" s="50"/>
      <c r="D8" s="52"/>
      <c r="E8" s="54"/>
      <c r="F8" s="56"/>
      <c r="G8" s="58"/>
      <c r="H8" s="60"/>
      <c r="I8" s="54"/>
      <c r="J8" s="60"/>
      <c r="K8" s="69"/>
      <c r="L8" s="60"/>
      <c r="M8" s="60"/>
      <c r="N8" s="77"/>
      <c r="O8" s="75"/>
      <c r="P8" s="73"/>
      <c r="Q8" s="71"/>
      <c r="R8" s="62"/>
      <c r="S8" s="66"/>
      <c r="T8" s="54"/>
      <c r="U8" s="64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38" t="s">
        <v>10</v>
      </c>
      <c r="C10" s="39"/>
      <c r="D10" s="39"/>
      <c r="E10" s="39"/>
      <c r="F10" s="39"/>
      <c r="G10" s="39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0" t="s">
        <v>12</v>
      </c>
      <c r="R10" s="41"/>
      <c r="S10" s="42"/>
      <c r="T10" s="20"/>
      <c r="U10" s="29"/>
    </row>
    <row r="11" spans="1:21" ht="33" customHeight="1" thickTop="1" thickBot="1" x14ac:dyDescent="0.3">
      <c r="B11" s="43" t="s">
        <v>13</v>
      </c>
      <c r="C11" s="43"/>
      <c r="D11" s="43"/>
      <c r="E11" s="43"/>
      <c r="F11" s="43"/>
      <c r="G11" s="43"/>
      <c r="H11" s="30"/>
      <c r="K11" s="7"/>
      <c r="L11" s="7"/>
      <c r="M11" s="7"/>
      <c r="N11" s="31"/>
      <c r="O11" s="31"/>
      <c r="P11" s="32">
        <f>SUM(O7:O7)</f>
        <v>520000</v>
      </c>
      <c r="Q11" s="44">
        <f>SUM(R7:R7)</f>
        <v>0</v>
      </c>
      <c r="R11" s="45"/>
      <c r="S11" s="46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9gCj8RjAqfjURFmq9uH91fHzq6p0WzqIfP9fcEK/nmeGh8CrVC2E16CTzquaKtyr11Di35uXus28R380tKBrDA==" saltValue="h/bmsID64XdduEl3jlAM8Q==" spinCount="100000" sheet="1" objects="1" scenarios="1"/>
  <mergeCells count="26">
    <mergeCell ref="L7:L8"/>
    <mergeCell ref="K7:K8"/>
    <mergeCell ref="Q7:Q8"/>
    <mergeCell ref="P7:P8"/>
    <mergeCell ref="O7:O8"/>
    <mergeCell ref="N7:N8"/>
    <mergeCell ref="M7:M8"/>
    <mergeCell ref="U7:U8"/>
    <mergeCell ref="T7:T8"/>
    <mergeCell ref="S7:S8"/>
    <mergeCell ref="B1:D1"/>
    <mergeCell ref="G3:N3"/>
    <mergeCell ref="B10:G10"/>
    <mergeCell ref="Q10:S10"/>
    <mergeCell ref="B11:G11"/>
    <mergeCell ref="Q11:S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R7:R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2023-12-06T11:42:14Z</cp:lastPrinted>
  <dcterms:created xsi:type="dcterms:W3CDTF">2014-03-05T12:43:32Z</dcterms:created>
  <dcterms:modified xsi:type="dcterms:W3CDTF">2023-12-06T12:16:28Z</dcterms:modified>
</cp:coreProperties>
</file>